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drawings/vmlDrawing1.vml" ContentType="application/vnd.openxmlformats-officedocument.vmlDrawing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2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A15" authorId="0">
      <text>
        <r>
          <rPr>
            <sz val="10"/>
            <rFont val="Arial"/>
            <family val="2"/>
          </rPr>
          <t xml:space="preserve">AQUI VOCE COLOCA QUANTIDADE DE PESSOAS ENVOLVIDAS
</t>
        </r>
      </text>
    </comment>
    <comment ref="C14" authorId="0">
      <text>
        <r>
          <rPr>
            <sz val="10"/>
            <rFont val="Arial"/>
            <family val="2"/>
          </rPr>
          <t xml:space="preserve">AQUI VOCÊ COLOCA ADICIONAL DE RISCO SE TIVER</t>
        </r>
      </text>
    </comment>
    <comment ref="F3" authorId="0">
      <text>
        <r>
          <rPr>
            <sz val="10"/>
            <rFont val="Arial"/>
            <family val="2"/>
          </rPr>
          <t xml:space="preserve">ESTE VALOR E VARIAVEL</t>
        </r>
      </text>
    </comment>
    <comment ref="F5" authorId="0">
      <text>
        <r>
          <rPr>
            <sz val="10"/>
            <rFont val="Arial"/>
            <family val="2"/>
          </rPr>
          <t xml:space="preserve">ESTES VALORES VARIA POR ESTADO</t>
        </r>
      </text>
    </comment>
    <comment ref="F11" authorId="0">
      <text>
        <r>
          <rPr>
            <sz val="10"/>
            <rFont val="Arial"/>
            <family val="2"/>
          </rPr>
          <t xml:space="preserve">TEMPO BRUTO DISPONIVEL MENSAL</t>
        </r>
      </text>
    </comment>
    <comment ref="F12" authorId="0">
      <text>
        <r>
          <rPr>
            <sz val="10"/>
            <rFont val="Arial"/>
            <family val="2"/>
          </rPr>
          <t xml:space="preserve">REDIMENTO</t>
        </r>
      </text>
    </comment>
    <comment ref="F40" authorId="0">
      <text>
        <r>
          <rPr>
            <sz val="10"/>
            <rFont val="Arial"/>
            <family val="2"/>
          </rPr>
          <t xml:space="preserve">AQUI E MULTIPLO DAS HORAS TRABALHADAS</t>
        </r>
      </text>
    </comment>
  </commentList>
</comments>
</file>

<file path=xl/sharedStrings.xml><?xml version="1.0" encoding="utf-8"?>
<sst xmlns="http://schemas.openxmlformats.org/spreadsheetml/2006/main" count="51" uniqueCount="50">
  <si>
    <t xml:space="preserve">GUIA BÁSICO PARA BALIZAR PREÇOS DE SERVIÇOS ELÉTRICOS,FEITO POR ELETRICISTA PARA ELETRICISTA</t>
  </si>
  <si>
    <t xml:space="preserve">MAS PODE SERVIR DE BASE PARA QUALQUER TRABALHO</t>
  </si>
  <si>
    <t xml:space="preserve">SEGUNDO O DIEESE O SALARIO PARA ATENDER AS NECESSIDADES DO BRASILEIRO DEVERIA SER </t>
  </si>
  <si>
    <t xml:space="preserve">SALARI MINIMO</t>
  </si>
  <si>
    <t xml:space="preserve">AJUDANTE ELETRICISTA</t>
  </si>
  <si>
    <t xml:space="preserve">ELETRICISTA SALARIO MEDIANO</t>
  </si>
  <si>
    <t xml:space="preserve">ELETRICISTA SALARIO TETO</t>
  </si>
  <si>
    <t xml:space="preserve">INFORMAÇÕES ESTÃO NO QUADRO FLUTUANTE, PEQUENA MARCA VERMELHA NA CÉLULA</t>
  </si>
  <si>
    <t xml:space="preserve">       DESCRIÇÃO</t>
  </si>
  <si>
    <t xml:space="preserve"> VALOR</t>
  </si>
  <si>
    <t xml:space="preserve">QUANT</t>
  </si>
  <si>
    <t xml:space="preserve">CARGOS</t>
  </si>
  <si>
    <t xml:space="preserve">MENSAL</t>
  </si>
  <si>
    <t xml:space="preserve">HORA</t>
  </si>
  <si>
    <t xml:space="preserve">RENDIMENTO</t>
  </si>
  <si>
    <t xml:space="preserve">SALARIO BASICÃO</t>
  </si>
  <si>
    <t xml:space="preserve">ADICIONAL  RISCO</t>
  </si>
  <si>
    <t xml:space="preserve">TOTAL SALÁRIOS</t>
  </si>
  <si>
    <t xml:space="preserve">OS CALCULOS FORAM BASEADOS EM HH ( HORAS HOMEM )</t>
  </si>
  <si>
    <t xml:space="preserve">TEMPO PREVISTO  EM HORAS</t>
  </si>
  <si>
    <t xml:space="preserve">DIREITOS</t>
  </si>
  <si>
    <t xml:space="preserve">FGTS</t>
  </si>
  <si>
    <t xml:space="preserve">INSS (DO EMPREGADO E PATRONAL)</t>
  </si>
  <si>
    <t xml:space="preserve">ABONO SOBRE FERIAS</t>
  </si>
  <si>
    <t xml:space="preserve">13° SALARIO </t>
  </si>
  <si>
    <t xml:space="preserve">ADICIONAL DE FERIAS</t>
  </si>
  <si>
    <t xml:space="preserve">AUSÊNCIAS REMUNERADAS</t>
  </si>
  <si>
    <t xml:space="preserve">RECISAO  SEM JUSTA CAUSA</t>
  </si>
  <si>
    <t xml:space="preserve">AVISO PRÉVIO</t>
  </si>
  <si>
    <t xml:space="preserve">INDENIZAÇAO  ADICIONAL</t>
  </si>
  <si>
    <t xml:space="preserve">FERIAS</t>
  </si>
  <si>
    <t xml:space="preserve">TOTAL DIREITOS</t>
  </si>
  <si>
    <t xml:space="preserve">BENEFÍCIOS</t>
  </si>
  <si>
    <t xml:space="preserve">VA/VR</t>
  </si>
  <si>
    <t xml:space="preserve">SEGURO DE VIDA</t>
  </si>
  <si>
    <t xml:space="preserve">PLANO DE SAÚDE</t>
  </si>
  <si>
    <t xml:space="preserve">EPI</t>
  </si>
  <si>
    <t xml:space="preserve">VT/AUXÍLIO GASOLINA</t>
  </si>
  <si>
    <t xml:space="preserve">TOTAL BENEFÍCIOS</t>
  </si>
  <si>
    <t xml:space="preserve">CUSTOS DIRETOS HH</t>
  </si>
  <si>
    <t xml:space="preserve">VALOR PROPORCIONAL AO TEMPO EM HORAS</t>
  </si>
  <si>
    <t xml:space="preserve">JUAREZ BRAGA DOS SANTOS</t>
  </si>
  <si>
    <t xml:space="preserve">BANCO= CEF </t>
  </si>
  <si>
    <t xml:space="preserve">BANCO  = CEF</t>
  </si>
  <si>
    <t xml:space="preserve">AGENCIA= 2426</t>
  </si>
  <si>
    <t xml:space="preserve">AGENCIA=0085</t>
  </si>
  <si>
    <t xml:space="preserve">CONTA= 00031008-9</t>
  </si>
  <si>
    <t xml:space="preserve">CONTA =    00929598-0</t>
  </si>
  <si>
    <t xml:space="preserve">Pix      = 5531996111704</t>
  </si>
  <si>
    <t xml:space="preserve">PIX       = juarez.braga.jb@gmail.com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</si>
</sst>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R$-416]\ #,##0.00;[RED]\-[$R$-416]\ #,##0.00"/>
    <numFmt numFmtId="166" formatCode="0.00%"/>
    <numFmt numFmtId="167" formatCode="0"/>
    <numFmt numFmtId="168" formatCode="d/m/yyyy"/>
    <numFmt numFmtId="169" formatCode="[$R$-416]\ #,##0.000;[RED]\-[$R$-416]\ #,##0.000"/>
    <numFmt numFmtId="170" formatCode="General"/>
  </numFmts>
  <fonts count="1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name val="Arial"/>
      <family val="2"/>
      <charset val="1"/>
    </font>
    <font>
      <b val="true"/>
      <sz val="12"/>
      <name val="Courier New"/>
      <family val="3"/>
      <charset val="1"/>
    </font>
    <font>
      <sz val="12"/>
      <name val="Courier New"/>
      <family val="3"/>
      <charset val="1"/>
    </font>
    <font>
      <sz val="14"/>
      <name val="Arial"/>
      <family val="2"/>
      <charset val="1"/>
    </font>
    <font>
      <sz val="12"/>
      <color rgb="FF3DEB3D"/>
      <name val="Courier New"/>
      <family val="3"/>
      <charset val="1"/>
    </font>
    <font>
      <sz val="12"/>
      <color rgb="FF000000"/>
      <name val="Courier New"/>
      <family val="3"/>
      <charset val="1"/>
    </font>
    <font>
      <sz val="12"/>
      <name val="Arial"/>
      <family val="2"/>
      <charset val="1"/>
    </font>
    <font>
      <sz val="12"/>
      <color rgb="FF0000FF"/>
      <name val="Courier New"/>
      <family val="3"/>
      <charset val="1"/>
    </font>
    <font>
      <sz val="12"/>
      <color rgb="FF0000FF"/>
      <name val="Arial"/>
      <family val="2"/>
      <charset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B4C7DC"/>
        <bgColor rgb="FF99CCFF"/>
      </patternFill>
    </fill>
    <fill>
      <patternFill patternType="solid">
        <fgColor rgb="FFFF4000"/>
        <bgColor rgb="FFFF0000"/>
      </patternFill>
    </fill>
    <fill>
      <patternFill patternType="solid">
        <fgColor rgb="FFFF8000"/>
        <bgColor rgb="FFFF8080"/>
      </patternFill>
    </fill>
    <fill>
      <patternFill patternType="solid">
        <fgColor rgb="FFEC9BA4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81D41A"/>
        <bgColor rgb="FF3DEB3D"/>
      </patternFill>
    </fill>
    <fill>
      <patternFill patternType="solid">
        <fgColor rgb="FFDDDDDD"/>
        <bgColor rgb="FFB4C7D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5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6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6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5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6" fillId="6" borderId="1" xfId="15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6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6" fillId="6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7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6" borderId="1" xfId="15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5" fontId="6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6" fillId="6" borderId="1" xfId="15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6" fillId="7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6" fillId="0" borderId="1" xfId="15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5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6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8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6" fillId="7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8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6" fillId="8" borderId="1" xfId="15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6" fillId="8" borderId="1" xfId="15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5" fontId="6" fillId="8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6" fillId="9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6" fillId="9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6" fillId="9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9" borderId="1" xfId="0" applyFont="true" applyBorder="true" applyAlignment="true" applyProtection="true">
      <alignment horizontal="justify" vertical="bottom" textRotation="0" wrapText="false" indent="0" shrinkToFit="false"/>
      <protection locked="true" hidden="true"/>
    </xf>
    <xf numFmtId="166" fontId="6" fillId="8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5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6" fillId="8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6" fillId="8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6" fillId="8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0" fontId="6" fillId="9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6" fillId="9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6" fillId="9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8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8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9" fillId="8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9" fillId="8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9" fillId="8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9" fillId="8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9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9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0" borderId="1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6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6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6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6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esultado2" xfId="20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EC9BA4"/>
      <rgbColor rgb="FFCC99FF"/>
      <rgbColor rgb="FFFFCC99"/>
      <rgbColor rgb="FF3366FF"/>
      <rgbColor rgb="FF33CCCC"/>
      <rgbColor rgb="FF81D41A"/>
      <rgbColor rgb="FFFFCC00"/>
      <rgbColor rgb="FFFF8000"/>
      <rgbColor rgb="FFFF40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mailto:juarez.braga.jb@gmail.com" TargetMode="Externa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7"/>
  <sheetViews>
    <sheetView showFormulas="false" showGridLines="true" showRowColHeaders="true" showZeros="true" rightToLeft="false" tabSelected="true" showOutlineSymbols="true" defaultGridColor="true" view="normal" topLeftCell="A16" colorId="64" zoomScale="78" zoomScaleNormal="78" zoomScalePageLayoutView="100" workbookViewId="0">
      <selection pane="topLeft" activeCell="J24" activeCellId="0" sqref="J24"/>
    </sheetView>
  </sheetViews>
  <sheetFormatPr defaultColWidth="11.71484375" defaultRowHeight="12.8" zeroHeight="false" outlineLevelRow="0" outlineLevelCol="0"/>
  <cols>
    <col collapsed="false" customWidth="true" hidden="false" outlineLevel="0" max="1" min="1" style="1" width="17.57"/>
    <col collapsed="false" customWidth="true" hidden="false" outlineLevel="0" max="2" min="2" style="1" width="33.86"/>
    <col collapsed="false" customWidth="true" hidden="false" outlineLevel="0" max="3" min="3" style="1" width="21.57"/>
    <col collapsed="false" customWidth="true" hidden="false" outlineLevel="0" max="4" min="4" style="1" width="17.12"/>
    <col collapsed="false" customWidth="true" hidden="false" outlineLevel="0" max="5" min="5" style="1" width="24.14"/>
    <col collapsed="false" customWidth="true" hidden="false" outlineLevel="0" max="6" min="6" style="1" width="26.86"/>
    <col collapsed="false" customWidth="true" hidden="false" outlineLevel="0" max="7" min="7" style="1" width="25.57"/>
    <col collapsed="false" customWidth="true" hidden="false" outlineLevel="0" max="8" min="8" style="1" width="15.71"/>
    <col collapsed="false" customWidth="true" hidden="false" outlineLevel="0" max="9" min="9" style="1" width="15.42"/>
    <col collapsed="false" customWidth="true" hidden="false" outlineLevel="0" max="10" min="10" style="1" width="15.29"/>
    <col collapsed="false" customWidth="false" hidden="false" outlineLevel="0" max="16384" min="11" style="1" width="11.71"/>
  </cols>
  <sheetData>
    <row r="1" s="6" customFormat="true" ht="19.5" hidden="false" customHeight="true" outlineLevel="0" collapsed="false">
      <c r="A1" s="2" t="s">
        <v>0</v>
      </c>
      <c r="B1" s="2"/>
      <c r="C1" s="2"/>
      <c r="D1" s="2"/>
      <c r="E1" s="2"/>
      <c r="F1" s="2"/>
      <c r="G1" s="3"/>
      <c r="H1" s="4"/>
      <c r="I1" s="5"/>
    </row>
    <row r="2" s="6" customFormat="true" ht="19.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4"/>
      <c r="I2" s="5"/>
    </row>
    <row r="3" s="6" customFormat="true" ht="17.35" hidden="false" customHeight="false" outlineLevel="0" collapsed="false">
      <c r="A3" s="7" t="s">
        <v>2</v>
      </c>
      <c r="B3" s="7"/>
      <c r="C3" s="7"/>
      <c r="D3" s="7"/>
      <c r="E3" s="7"/>
      <c r="F3" s="8" t="n">
        <v>6280.93</v>
      </c>
      <c r="G3" s="9" t="n">
        <v>1</v>
      </c>
      <c r="H3" s="4"/>
      <c r="I3" s="5"/>
    </row>
    <row r="4" s="6" customFormat="true" ht="19.5" hidden="false" customHeight="true" outlineLevel="0" collapsed="false">
      <c r="A4" s="2" t="s">
        <v>3</v>
      </c>
      <c r="B4" s="2"/>
      <c r="C4" s="2"/>
      <c r="D4" s="2"/>
      <c r="E4" s="2"/>
      <c r="F4" s="10" t="n">
        <v>1320</v>
      </c>
      <c r="G4" s="11" t="n">
        <f aca="false">F4/F3</f>
        <v>0.210159960388032</v>
      </c>
      <c r="H4" s="4"/>
      <c r="I4" s="5"/>
    </row>
    <row r="5" s="6" customFormat="true" ht="19.5" hidden="false" customHeight="true" outlineLevel="0" collapsed="false">
      <c r="A5" s="2" t="s">
        <v>4</v>
      </c>
      <c r="B5" s="2"/>
      <c r="C5" s="2"/>
      <c r="D5" s="2"/>
      <c r="E5" s="2"/>
      <c r="F5" s="10" t="n">
        <v>1504</v>
      </c>
      <c r="G5" s="11" t="n">
        <f aca="false">F5/F3</f>
        <v>0.239454985169394</v>
      </c>
      <c r="H5" s="4"/>
      <c r="I5" s="5"/>
    </row>
    <row r="6" s="6" customFormat="true" ht="19.5" hidden="false" customHeight="true" outlineLevel="0" collapsed="false">
      <c r="A6" s="2" t="s">
        <v>5</v>
      </c>
      <c r="B6" s="2"/>
      <c r="C6" s="2"/>
      <c r="D6" s="2"/>
      <c r="E6" s="2"/>
      <c r="F6" s="10" t="n">
        <v>2398</v>
      </c>
      <c r="G6" s="11" t="n">
        <f aca="false">F6/F3</f>
        <v>0.381790594704924</v>
      </c>
      <c r="H6" s="4"/>
      <c r="I6" s="5"/>
    </row>
    <row r="7" s="6" customFormat="true" ht="19.5" hidden="false" customHeight="true" outlineLevel="0" collapsed="false">
      <c r="A7" s="2" t="s">
        <v>6</v>
      </c>
      <c r="B7" s="2"/>
      <c r="C7" s="2"/>
      <c r="D7" s="2"/>
      <c r="E7" s="2"/>
      <c r="F7" s="12" t="n">
        <v>4415</v>
      </c>
      <c r="G7" s="13" t="n">
        <f aca="false">F7/F3</f>
        <v>0.702921382661485</v>
      </c>
      <c r="H7" s="4"/>
      <c r="I7" s="5"/>
    </row>
    <row r="8" s="6" customFormat="true" ht="17.35" hidden="false" customHeight="false" outlineLevel="0" collapsed="false">
      <c r="A8" s="3" t="s">
        <v>7</v>
      </c>
      <c r="B8" s="3"/>
      <c r="C8" s="3"/>
      <c r="D8" s="3"/>
      <c r="E8" s="3"/>
      <c r="F8" s="3"/>
      <c r="G8" s="3"/>
      <c r="H8" s="14"/>
      <c r="I8" s="14"/>
    </row>
    <row r="9" s="6" customFormat="true" ht="17.35" hidden="false" customHeight="false" outlineLevel="0" collapsed="false">
      <c r="A9" s="15"/>
      <c r="B9" s="15"/>
      <c r="C9" s="15"/>
      <c r="D9" s="15"/>
      <c r="E9" s="15"/>
      <c r="F9" s="16"/>
      <c r="G9" s="17"/>
      <c r="H9" s="18"/>
      <c r="I9" s="19"/>
    </row>
    <row r="10" s="6" customFormat="true" ht="17.35" hidden="false" customHeight="false" outlineLevel="0" collapsed="false">
      <c r="A10" s="15"/>
      <c r="B10" s="20" t="s">
        <v>8</v>
      </c>
      <c r="C10" s="15"/>
      <c r="D10" s="21"/>
      <c r="E10" s="15" t="s">
        <v>9</v>
      </c>
      <c r="F10" s="16"/>
      <c r="G10" s="17"/>
      <c r="H10" s="18"/>
      <c r="I10" s="22"/>
    </row>
    <row r="11" s="6" customFormat="true" ht="17.35" hidden="false" customHeight="false" outlineLevel="0" collapsed="false">
      <c r="A11" s="23" t="s">
        <v>10</v>
      </c>
      <c r="B11" s="24" t="s">
        <v>11</v>
      </c>
      <c r="C11" s="25" t="s">
        <v>12</v>
      </c>
      <c r="D11" s="25"/>
      <c r="E11" s="26" t="s">
        <v>13</v>
      </c>
      <c r="F11" s="24" t="n">
        <v>220</v>
      </c>
      <c r="G11" s="17"/>
      <c r="H11" s="18"/>
      <c r="I11" s="22"/>
    </row>
    <row r="12" s="6" customFormat="true" ht="17.35" hidden="false" customHeight="false" outlineLevel="0" collapsed="false">
      <c r="A12" s="23"/>
      <c r="B12" s="24"/>
      <c r="C12" s="25"/>
      <c r="D12" s="25"/>
      <c r="E12" s="26" t="s">
        <v>14</v>
      </c>
      <c r="F12" s="27" t="n">
        <v>0.8</v>
      </c>
      <c r="G12" s="17"/>
      <c r="H12" s="18"/>
      <c r="I12" s="22"/>
    </row>
    <row r="13" s="6" customFormat="true" ht="21.75" hidden="false" customHeight="true" outlineLevel="0" collapsed="false">
      <c r="A13" s="23"/>
      <c r="B13" s="24" t="s">
        <v>15</v>
      </c>
      <c r="C13" s="28" t="n">
        <v>1504</v>
      </c>
      <c r="D13" s="29"/>
      <c r="E13" s="30" t="n">
        <f aca="false">E15</f>
        <v>12.2077922077922</v>
      </c>
      <c r="F13" s="24" t="n">
        <f aca="false">F11*F12</f>
        <v>176</v>
      </c>
      <c r="G13" s="17"/>
      <c r="H13" s="18"/>
      <c r="I13" s="22"/>
    </row>
    <row r="14" s="6" customFormat="true" ht="17.35" hidden="false" customHeight="false" outlineLevel="0" collapsed="false">
      <c r="A14" s="23"/>
      <c r="B14" s="24" t="s">
        <v>16</v>
      </c>
      <c r="C14" s="28" t="n">
        <f aca="false">C13/0.7-C13</f>
        <v>644.571428571429</v>
      </c>
      <c r="D14" s="31"/>
      <c r="E14" s="26"/>
      <c r="F14" s="16"/>
      <c r="G14" s="17"/>
      <c r="H14" s="18"/>
      <c r="I14" s="5"/>
    </row>
    <row r="15" s="6" customFormat="true" ht="31.5" hidden="false" customHeight="true" outlineLevel="0" collapsed="false">
      <c r="A15" s="32" t="n">
        <v>1</v>
      </c>
      <c r="B15" s="33" t="s">
        <v>17</v>
      </c>
      <c r="C15" s="34" t="n">
        <f aca="false">A15*(C13+C14)</f>
        <v>2148.57142857143</v>
      </c>
      <c r="D15" s="35"/>
      <c r="E15" s="36" t="n">
        <f aca="false">C15/F13</f>
        <v>12.2077922077922</v>
      </c>
      <c r="F15" s="37"/>
      <c r="G15" s="38"/>
      <c r="H15" s="39"/>
    </row>
    <row r="16" s="6" customFormat="true" ht="31.5" hidden="false" customHeight="true" outlineLevel="0" collapsed="false">
      <c r="A16" s="40" t="s">
        <v>18</v>
      </c>
      <c r="B16" s="40"/>
      <c r="C16" s="40"/>
      <c r="D16" s="40"/>
      <c r="E16" s="40"/>
      <c r="F16" s="40"/>
      <c r="G16" s="40"/>
      <c r="H16" s="39"/>
    </row>
    <row r="17" s="6" customFormat="true" ht="39" hidden="false" customHeight="true" outlineLevel="0" collapsed="false">
      <c r="A17" s="41" t="s">
        <v>19</v>
      </c>
      <c r="B17" s="41"/>
      <c r="C17" s="41"/>
      <c r="D17" s="41"/>
      <c r="E17" s="41"/>
      <c r="F17" s="42" t="n">
        <v>176</v>
      </c>
      <c r="G17" s="43"/>
      <c r="H17" s="39"/>
    </row>
    <row r="18" s="6" customFormat="true" ht="17.35" hidden="false" customHeight="false" outlineLevel="0" collapsed="false">
      <c r="A18" s="44"/>
      <c r="B18" s="45" t="s">
        <v>20</v>
      </c>
      <c r="C18" s="46"/>
      <c r="D18" s="47"/>
      <c r="E18" s="48"/>
      <c r="F18" s="45"/>
      <c r="G18" s="38"/>
      <c r="H18" s="39"/>
    </row>
    <row r="19" s="6" customFormat="true" ht="17.35" hidden="false" customHeight="false" outlineLevel="0" collapsed="false">
      <c r="A19" s="49"/>
      <c r="B19" s="49" t="s">
        <v>21</v>
      </c>
      <c r="C19" s="50" t="n">
        <f aca="false">C15*D19</f>
        <v>178.976</v>
      </c>
      <c r="D19" s="51" t="n">
        <v>0.0833</v>
      </c>
      <c r="E19" s="50" t="n">
        <f aca="false">D19*E13</f>
        <v>1.01690909090909</v>
      </c>
      <c r="F19" s="50" t="n">
        <f aca="false">E19*F17</f>
        <v>178.976</v>
      </c>
      <c r="G19" s="38"/>
      <c r="H19" s="39"/>
    </row>
    <row r="20" s="6" customFormat="true" ht="28.7" hidden="false" customHeight="false" outlineLevel="0" collapsed="false">
      <c r="A20" s="49"/>
      <c r="B20" s="52" t="s">
        <v>22</v>
      </c>
      <c r="C20" s="50" t="n">
        <f aca="false">D20*C15</f>
        <v>666.057142857143</v>
      </c>
      <c r="D20" s="51" t="n">
        <v>0.31</v>
      </c>
      <c r="E20" s="50" t="n">
        <f aca="false">D20*E13</f>
        <v>3.78441558441559</v>
      </c>
      <c r="F20" s="50" t="n">
        <f aca="false">E20*F17</f>
        <v>666.057142857143</v>
      </c>
      <c r="G20" s="38"/>
      <c r="H20" s="39"/>
    </row>
    <row r="21" s="6" customFormat="true" ht="17.35" hidden="false" customHeight="false" outlineLevel="0" collapsed="false">
      <c r="A21" s="49"/>
      <c r="B21" s="49" t="s">
        <v>23</v>
      </c>
      <c r="C21" s="50" t="n">
        <f aca="false">C15*D21</f>
        <v>59.5154285714286</v>
      </c>
      <c r="D21" s="51" t="n">
        <v>0.0277</v>
      </c>
      <c r="E21" s="50" t="n">
        <f aca="false">D21*E13</f>
        <v>0.338155844155844</v>
      </c>
      <c r="F21" s="50" t="n">
        <f aca="false">E21*F17</f>
        <v>59.5154285714286</v>
      </c>
      <c r="G21" s="38"/>
      <c r="H21" s="39"/>
    </row>
    <row r="22" s="6" customFormat="true" ht="17.35" hidden="false" customHeight="false" outlineLevel="0" collapsed="false">
      <c r="A22" s="49"/>
      <c r="B22" s="49" t="s">
        <v>24</v>
      </c>
      <c r="C22" s="50" t="n">
        <f aca="false">C13*D22</f>
        <v>125.2832</v>
      </c>
      <c r="D22" s="51" t="n">
        <v>0.0833</v>
      </c>
      <c r="E22" s="50" t="n">
        <f aca="false">D22*E13</f>
        <v>1.01690909090909</v>
      </c>
      <c r="F22" s="50" t="n">
        <f aca="false">E22*F17</f>
        <v>178.976</v>
      </c>
      <c r="G22" s="38"/>
      <c r="H22" s="39"/>
    </row>
    <row r="23" s="6" customFormat="true" ht="17.35" hidden="false" customHeight="false" outlineLevel="0" collapsed="false">
      <c r="A23" s="49"/>
      <c r="B23" s="49" t="s">
        <v>25</v>
      </c>
      <c r="C23" s="50" t="n">
        <f aca="false">C15*D23</f>
        <v>85.9428571428572</v>
      </c>
      <c r="D23" s="51" t="n">
        <v>0.04</v>
      </c>
      <c r="E23" s="50" t="n">
        <f aca="false">D23*E13</f>
        <v>0.488311688311688</v>
      </c>
      <c r="F23" s="50" t="n">
        <f aca="false">E23*F17</f>
        <v>85.9428571428572</v>
      </c>
      <c r="G23" s="38"/>
      <c r="H23" s="39"/>
    </row>
    <row r="24" s="6" customFormat="true" ht="17.35" hidden="false" customHeight="false" outlineLevel="0" collapsed="false">
      <c r="A24" s="49"/>
      <c r="B24" s="49" t="s">
        <v>26</v>
      </c>
      <c r="C24" s="50" t="n">
        <f aca="false">C15*D24</f>
        <v>116.237714285714</v>
      </c>
      <c r="D24" s="51" t="n">
        <v>0.0541</v>
      </c>
      <c r="E24" s="50" t="n">
        <f aca="false">D24*E13</f>
        <v>0.660441558441559</v>
      </c>
      <c r="F24" s="50" t="n">
        <f aca="false">E24*F17</f>
        <v>116.237714285714</v>
      </c>
      <c r="G24" s="38"/>
      <c r="H24" s="39"/>
    </row>
    <row r="25" s="6" customFormat="true" ht="17.35" hidden="false" customHeight="false" outlineLevel="0" collapsed="false">
      <c r="A25" s="49"/>
      <c r="B25" s="49" t="s">
        <v>27</v>
      </c>
      <c r="C25" s="50" t="n">
        <f aca="false">C15*D25</f>
        <v>108.717714285714</v>
      </c>
      <c r="D25" s="51" t="n">
        <v>0.0506</v>
      </c>
      <c r="E25" s="50" t="n">
        <f aca="false">D25*E13</f>
        <v>0.617714285714286</v>
      </c>
      <c r="F25" s="50" t="n">
        <f aca="false">E25*F17</f>
        <v>108.717714285714</v>
      </c>
      <c r="G25" s="38"/>
      <c r="H25" s="39"/>
    </row>
    <row r="26" s="6" customFormat="true" ht="17.35" hidden="false" customHeight="false" outlineLevel="0" collapsed="false">
      <c r="A26" s="49"/>
      <c r="B26" s="49" t="s">
        <v>28</v>
      </c>
      <c r="C26" s="50" t="n">
        <f aca="false">C15*D26</f>
        <v>178.976</v>
      </c>
      <c r="D26" s="51" t="n">
        <v>0.0833</v>
      </c>
      <c r="E26" s="50" t="n">
        <f aca="false">D26*E13</f>
        <v>1.01690909090909</v>
      </c>
      <c r="F26" s="50" t="n">
        <f aca="false">E26*F17</f>
        <v>178.976</v>
      </c>
      <c r="G26" s="38"/>
      <c r="H26" s="39"/>
    </row>
    <row r="27" s="6" customFormat="true" ht="17.35" hidden="false" customHeight="false" outlineLevel="0" collapsed="false">
      <c r="A27" s="49"/>
      <c r="B27" s="49" t="s">
        <v>29</v>
      </c>
      <c r="C27" s="50" t="n">
        <f aca="false">C15*D27</f>
        <v>57.5817142857143</v>
      </c>
      <c r="D27" s="51" t="n">
        <v>0.0268</v>
      </c>
      <c r="E27" s="50" t="n">
        <f aca="false">D27*E13</f>
        <v>0.327168831168831</v>
      </c>
      <c r="F27" s="50" t="n">
        <f aca="false">E27*F17</f>
        <v>57.5817142857143</v>
      </c>
      <c r="G27" s="38"/>
      <c r="H27" s="39"/>
    </row>
    <row r="28" s="6" customFormat="true" ht="17.35" hidden="false" customHeight="false" outlineLevel="0" collapsed="false">
      <c r="A28" s="49"/>
      <c r="B28" s="49" t="s">
        <v>30</v>
      </c>
      <c r="C28" s="50" t="n">
        <f aca="false">D28*C15</f>
        <v>178.976</v>
      </c>
      <c r="D28" s="51" t="n">
        <v>0.0833</v>
      </c>
      <c r="E28" s="50" t="n">
        <f aca="false">D28*E13</f>
        <v>1.01690909090909</v>
      </c>
      <c r="F28" s="50" t="n">
        <f aca="false">E28*F17</f>
        <v>178.976</v>
      </c>
      <c r="G28" s="38"/>
      <c r="H28" s="39"/>
    </row>
    <row r="29" s="6" customFormat="true" ht="17.35" hidden="false" customHeight="false" outlineLevel="0" collapsed="false">
      <c r="A29" s="45"/>
      <c r="B29" s="45" t="s">
        <v>31</v>
      </c>
      <c r="C29" s="48" t="n">
        <f aca="false">SUM(C19:C28)</f>
        <v>1756.26377142857</v>
      </c>
      <c r="D29" s="53" t="n">
        <f aca="false">SUM(D19:D28)</f>
        <v>0.8424</v>
      </c>
      <c r="E29" s="48" t="n">
        <f aca="false">D29*E13</f>
        <v>10.2838441558442</v>
      </c>
      <c r="F29" s="48" t="n">
        <f aca="false">SUM(F19:F28)</f>
        <v>1809.95657142857</v>
      </c>
      <c r="G29" s="38"/>
      <c r="H29" s="39"/>
    </row>
    <row r="30" s="6" customFormat="true" ht="17.35" hidden="false" customHeight="false" outlineLevel="0" collapsed="false">
      <c r="A30" s="54"/>
      <c r="B30" s="54"/>
      <c r="C30" s="54"/>
      <c r="D30" s="54"/>
      <c r="E30" s="54"/>
      <c r="F30" s="55"/>
      <c r="G30" s="38"/>
      <c r="H30" s="39"/>
    </row>
    <row r="31" s="6" customFormat="true" ht="17.35" hidden="false" customHeight="false" outlineLevel="0" collapsed="false">
      <c r="A31" s="56"/>
      <c r="B31" s="56" t="s">
        <v>32</v>
      </c>
      <c r="C31" s="57"/>
      <c r="D31" s="53"/>
      <c r="E31" s="58"/>
      <c r="F31" s="45"/>
      <c r="G31" s="38"/>
      <c r="H31" s="39"/>
    </row>
    <row r="32" s="6" customFormat="true" ht="17.35" hidden="false" customHeight="false" outlineLevel="0" collapsed="false">
      <c r="A32" s="59" t="n">
        <f aca="false">22*A15</f>
        <v>22</v>
      </c>
      <c r="B32" s="59" t="s">
        <v>33</v>
      </c>
      <c r="C32" s="60" t="n">
        <v>10</v>
      </c>
      <c r="D32" s="50" t="n">
        <f aca="false">C32*A32</f>
        <v>220</v>
      </c>
      <c r="E32" s="50" t="n">
        <f aca="false">D32/F13</f>
        <v>1.25</v>
      </c>
      <c r="F32" s="50" t="n">
        <f aca="false">E32*F17</f>
        <v>220</v>
      </c>
      <c r="G32" s="38"/>
      <c r="H32" s="39"/>
    </row>
    <row r="33" s="6" customFormat="true" ht="17.35" hidden="false" customHeight="false" outlineLevel="0" collapsed="false">
      <c r="A33" s="61" t="n">
        <f aca="false">1*A15</f>
        <v>1</v>
      </c>
      <c r="B33" s="59" t="s">
        <v>34</v>
      </c>
      <c r="C33" s="60" t="n">
        <v>160</v>
      </c>
      <c r="D33" s="50" t="n">
        <f aca="false">C33*A33</f>
        <v>160</v>
      </c>
      <c r="E33" s="50" t="n">
        <f aca="false">D33/F13*A33</f>
        <v>0.909090909090909</v>
      </c>
      <c r="F33" s="50" t="n">
        <f aca="false">E33*F17</f>
        <v>160</v>
      </c>
      <c r="G33" s="38"/>
      <c r="H33" s="39"/>
    </row>
    <row r="34" s="6" customFormat="true" ht="17.35" hidden="false" customHeight="false" outlineLevel="0" collapsed="false">
      <c r="A34" s="61" t="n">
        <f aca="false">1*A15</f>
        <v>1</v>
      </c>
      <c r="B34" s="59" t="s">
        <v>35</v>
      </c>
      <c r="C34" s="60" t="n">
        <v>190</v>
      </c>
      <c r="D34" s="50" t="n">
        <f aca="false">C34*A34</f>
        <v>190</v>
      </c>
      <c r="E34" s="50" t="n">
        <f aca="false">D34/F13*A34</f>
        <v>1.07954545454545</v>
      </c>
      <c r="F34" s="50" t="n">
        <f aca="false">E34*F17</f>
        <v>190</v>
      </c>
      <c r="G34" s="38"/>
      <c r="H34" s="39"/>
    </row>
    <row r="35" s="6" customFormat="true" ht="17.35" hidden="false" customHeight="false" outlineLevel="0" collapsed="false">
      <c r="A35" s="61" t="n">
        <v>1</v>
      </c>
      <c r="B35" s="59" t="s">
        <v>36</v>
      </c>
      <c r="C35" s="60" t="n">
        <v>125</v>
      </c>
      <c r="D35" s="50" t="n">
        <f aca="false">C35*A35</f>
        <v>125</v>
      </c>
      <c r="E35" s="50" t="n">
        <f aca="false">D35/F13*A35</f>
        <v>0.710227272727273</v>
      </c>
      <c r="F35" s="50" t="n">
        <f aca="false">E35*F19</f>
        <v>127.113636363636</v>
      </c>
      <c r="G35" s="38"/>
      <c r="H35" s="39"/>
    </row>
    <row r="36" s="6" customFormat="true" ht="17.35" hidden="false" customHeight="false" outlineLevel="0" collapsed="false">
      <c r="A36" s="61" t="n">
        <v>1</v>
      </c>
      <c r="B36" s="59" t="s">
        <v>37</v>
      </c>
      <c r="C36" s="60" t="n">
        <v>1000</v>
      </c>
      <c r="D36" s="50" t="n">
        <f aca="false">C36*A36</f>
        <v>1000</v>
      </c>
      <c r="E36" s="50" t="n">
        <f aca="false">D36/F13*A36</f>
        <v>5.68181818181818</v>
      </c>
      <c r="F36" s="50" t="n">
        <f aca="false">E36*F17</f>
        <v>1000</v>
      </c>
      <c r="G36" s="38"/>
      <c r="H36" s="39"/>
    </row>
    <row r="37" s="6" customFormat="true" ht="17.35" hidden="false" customHeight="false" outlineLevel="0" collapsed="false">
      <c r="A37" s="62"/>
      <c r="B37" s="63" t="s">
        <v>38</v>
      </c>
      <c r="C37" s="64" t="n">
        <f aca="false">SUM(C32:C36)</f>
        <v>1485</v>
      </c>
      <c r="D37" s="65" t="n">
        <f aca="false">SUM(D32:D36)</f>
        <v>1695</v>
      </c>
      <c r="E37" s="48" t="n">
        <f aca="false">D37/F13</f>
        <v>9.63068181818182</v>
      </c>
      <c r="F37" s="48" t="n">
        <f aca="false">SUM(F32:F36)</f>
        <v>1697.11363636364</v>
      </c>
      <c r="G37" s="38"/>
      <c r="H37" s="39"/>
    </row>
    <row r="38" s="6" customFormat="true" ht="17.35" hidden="false" customHeight="false" outlineLevel="0" collapsed="false">
      <c r="A38" s="66"/>
      <c r="B38" s="67"/>
      <c r="C38" s="65"/>
      <c r="D38" s="68" t="n">
        <f aca="false">D37/C15</f>
        <v>0.788896276595745</v>
      </c>
      <c r="E38" s="48"/>
      <c r="F38" s="48"/>
      <c r="G38" s="38"/>
      <c r="H38" s="39"/>
    </row>
    <row r="39" s="6" customFormat="true" ht="17.35" hidden="false" customHeight="false" outlineLevel="0" collapsed="false">
      <c r="A39" s="69"/>
      <c r="B39" s="69" t="s">
        <v>39</v>
      </c>
      <c r="C39" s="69"/>
      <c r="D39" s="70" t="n">
        <f aca="false">D29+D38</f>
        <v>1.63129627659574</v>
      </c>
      <c r="E39" s="71" t="n">
        <f aca="false">E13*D39</f>
        <v>19.914525974026</v>
      </c>
      <c r="F39" s="72"/>
      <c r="G39" s="38"/>
      <c r="H39" s="39"/>
    </row>
    <row r="40" s="6" customFormat="true" ht="17.35" hidden="false" customHeight="false" outlineLevel="0" collapsed="false">
      <c r="A40" s="69"/>
      <c r="B40" s="69" t="s">
        <v>40</v>
      </c>
      <c r="C40" s="69"/>
      <c r="D40" s="69"/>
      <c r="E40" s="69"/>
      <c r="F40" s="72" t="n">
        <f aca="false">(E15+E39)*F17</f>
        <v>5653.528</v>
      </c>
      <c r="G40" s="43"/>
      <c r="H40" s="39"/>
    </row>
    <row r="41" s="78" customFormat="true" ht="15" hidden="false" customHeight="false" outlineLevel="0" collapsed="false">
      <c r="A41" s="73"/>
      <c r="B41" s="74"/>
      <c r="C41" s="75"/>
      <c r="D41" s="76"/>
      <c r="E41" s="77"/>
      <c r="F41" s="77"/>
      <c r="G41" s="77"/>
      <c r="H41" s="73"/>
      <c r="I41" s="77"/>
    </row>
    <row r="42" s="78" customFormat="true" ht="15" hidden="false" customHeight="false" outlineLevel="0" collapsed="false">
      <c r="A42" s="79"/>
      <c r="B42" s="74"/>
      <c r="C42" s="75"/>
      <c r="D42" s="76"/>
      <c r="E42" s="77"/>
      <c r="F42" s="77"/>
      <c r="G42" s="80"/>
      <c r="H42" s="79"/>
      <c r="I42" s="77"/>
    </row>
    <row r="43" s="78" customFormat="true" ht="15" hidden="false" customHeight="false" outlineLevel="0" collapsed="false">
      <c r="A43" s="73" t="s">
        <v>41</v>
      </c>
      <c r="B43" s="74"/>
      <c r="C43" s="75"/>
      <c r="D43" s="76"/>
      <c r="E43" s="77" t="s">
        <v>41</v>
      </c>
      <c r="F43" s="77"/>
      <c r="G43" s="80"/>
      <c r="H43" s="73"/>
      <c r="I43" s="77"/>
    </row>
    <row r="44" s="78" customFormat="true" ht="15" hidden="false" customHeight="false" outlineLevel="0" collapsed="false">
      <c r="A44" s="73" t="s">
        <v>42</v>
      </c>
      <c r="B44" s="74"/>
      <c r="C44" s="75"/>
      <c r="D44" s="76"/>
      <c r="E44" s="77" t="s">
        <v>43</v>
      </c>
      <c r="F44" s="77"/>
      <c r="G44" s="80"/>
      <c r="H44" s="73"/>
      <c r="I44" s="77"/>
    </row>
    <row r="45" s="78" customFormat="true" ht="15" hidden="false" customHeight="false" outlineLevel="0" collapsed="false">
      <c r="A45" s="73" t="s">
        <v>44</v>
      </c>
      <c r="B45" s="73"/>
      <c r="C45" s="73"/>
      <c r="D45" s="73"/>
      <c r="E45" s="73" t="s">
        <v>45</v>
      </c>
      <c r="F45" s="73"/>
      <c r="G45" s="73"/>
      <c r="H45" s="73"/>
      <c r="I45" s="73"/>
    </row>
    <row r="46" s="78" customFormat="true" ht="15" hidden="false" customHeight="false" outlineLevel="0" collapsed="false">
      <c r="A46" s="78" t="s">
        <v>46</v>
      </c>
      <c r="E46" s="78" t="s">
        <v>47</v>
      </c>
    </row>
    <row r="47" s="78" customFormat="true" ht="15.3" hidden="false" customHeight="false" outlineLevel="0" collapsed="false">
      <c r="A47" s="78" t="s">
        <v>48</v>
      </c>
      <c r="E47" s="81" t="s">
        <v>49</v>
      </c>
    </row>
  </sheetData>
  <sheetProtection sheet="true" password="81d1" objects="true" scenarios="true"/>
  <mergeCells count="13">
    <mergeCell ref="A1:F1"/>
    <mergeCell ref="A2:G2"/>
    <mergeCell ref="A3:E3"/>
    <mergeCell ref="A4:E4"/>
    <mergeCell ref="A5:E5"/>
    <mergeCell ref="A6:E6"/>
    <mergeCell ref="A7:E7"/>
    <mergeCell ref="A8:G8"/>
    <mergeCell ref="A16:G16"/>
    <mergeCell ref="A17:E17"/>
    <mergeCell ref="A30:E30"/>
    <mergeCell ref="B39:C39"/>
    <mergeCell ref="B40:E40"/>
  </mergeCells>
  <hyperlinks>
    <hyperlink ref="E47" r:id="rId2" display="PIX       = juarez.braga.jb@gmail.com"/>
  </hyperlink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&amp;CPágina &amp;P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53578</TotalTime>
  <Application>LibreOffice/7.6.2.1$Linux_X86_64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2019-03-30T20:56:44Z</dcterms:created>
  <dc:creator/>
  <dc:description/>
  <dc:language>pt-BR</dc:language>
  <cp:lastModifiedBy/>
  <dcterms:modified xsi:type="dcterms:W3CDTF">2023-11-05T16:54:02Z</dcterms:modified>
  <cp:revision>331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